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3"/>
  </bookViews>
  <sheets>
    <sheet name="Customers" sheetId="3" r:id="rId1"/>
    <sheet name="Grades" sheetId="2" r:id="rId2"/>
    <sheet name="Reps" sheetId="1" r:id="rId3"/>
    <sheet name="Index-Match" sheetId="4" r:id="rId4"/>
  </sheets>
  <definedNames>
    <definedName name="Grades">Grades!$E$2:$F$6</definedName>
    <definedName name="QuotaComm">Reps!$L$10:$M$13</definedName>
    <definedName name="RepSales">Reps!$A$10:$C$19</definedName>
  </definedNames>
  <calcPr calcId="162913"/>
</workbook>
</file>

<file path=xl/calcChain.xml><?xml version="1.0" encoding="utf-8"?>
<calcChain xmlns="http://schemas.openxmlformats.org/spreadsheetml/2006/main">
  <c r="I11" i="4" l="1"/>
  <c r="E10" i="1"/>
  <c r="E11" i="1"/>
  <c r="E12" i="1"/>
  <c r="E13" i="1"/>
  <c r="E14" i="1"/>
  <c r="E15" i="1"/>
  <c r="E16" i="1"/>
  <c r="E17" i="1"/>
  <c r="E18" i="1"/>
  <c r="E19" i="1"/>
  <c r="J10" i="1"/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B4" i="3"/>
  <c r="F10" i="1"/>
  <c r="F11" i="1"/>
  <c r="F12" i="1"/>
  <c r="F13" i="1"/>
  <c r="F14" i="1"/>
  <c r="F15" i="1"/>
  <c r="F16" i="1"/>
  <c r="F17" i="1"/>
  <c r="F18" i="1"/>
  <c r="F19" i="1"/>
  <c r="D10" i="1"/>
  <c r="D11" i="1"/>
  <c r="D12" i="1"/>
  <c r="D13" i="1"/>
  <c r="D14" i="1"/>
  <c r="D15" i="1"/>
  <c r="D16" i="1"/>
  <c r="D17" i="1"/>
  <c r="D18" i="1"/>
  <c r="D19" i="1"/>
  <c r="B20" i="1"/>
</calcChain>
</file>

<file path=xl/sharedStrings.xml><?xml version="1.0" encoding="utf-8"?>
<sst xmlns="http://schemas.openxmlformats.org/spreadsheetml/2006/main" count="182" uniqueCount="115">
  <si>
    <t>Sales and Commission</t>
  </si>
  <si>
    <t>Rep</t>
  </si>
  <si>
    <t>Total Sales</t>
  </si>
  <si>
    <t>Quota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</si>
  <si>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</si>
  <si>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</si>
  <si>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</si>
  <si>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</si>
  <si>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</si>
  <si>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</si>
  <si>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</si>
  <si>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</si>
  <si>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</si>
  <si>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</si>
  <si>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Total</t>
  </si>
  <si>
    <t>% Quota</t>
  </si>
  <si>
    <t>Quota/Comm</t>
  </si>
  <si>
    <t>Comm%</t>
  </si>
  <si>
    <t>Comm</t>
  </si>
  <si>
    <t>Name</t>
  </si>
  <si>
    <t>Numeric</t>
  </si>
  <si>
    <t>Letter</t>
  </si>
  <si>
    <t>Ailene Batiste</t>
  </si>
  <si>
    <t>Maryann Bauch</t>
  </si>
  <si>
    <t>Cary Baumeister</t>
  </si>
  <si>
    <t>Nikole Beall</t>
  </si>
  <si>
    <t>Guadalupe Beaudin</t>
  </si>
  <si>
    <t>Jeanne Beaupre</t>
  </si>
  <si>
    <t>Angelita Beauregard</t>
  </si>
  <si>
    <t>Jerrie Bedwell</t>
  </si>
  <si>
    <t>Shirly Belnap</t>
  </si>
  <si>
    <t>Monte Bera</t>
  </si>
  <si>
    <t>Deandra Berner</t>
  </si>
  <si>
    <t>Freeman Besecker</t>
  </si>
  <si>
    <t>Irina Bibee</t>
  </si>
  <si>
    <t>Emanuel Bishop</t>
  </si>
  <si>
    <t>Glinda Blackmon</t>
  </si>
  <si>
    <t>Lorri Bock</t>
  </si>
  <si>
    <t>Renata Boettger</t>
  </si>
  <si>
    <t>Judy Bogar</t>
  </si>
  <si>
    <t>Eusebia Booher</t>
  </si>
  <si>
    <t>Burl Boone</t>
  </si>
  <si>
    <t>Renaldo Bormann</t>
  </si>
  <si>
    <t>Kyle Boss</t>
  </si>
  <si>
    <t>Somer Brandl</t>
  </si>
  <si>
    <t>Tami Breck</t>
  </si>
  <si>
    <t>Edra Breunig</t>
  </si>
  <si>
    <t>Onita Bricker</t>
  </si>
  <si>
    <t>Sammy Brodt</t>
  </si>
  <si>
    <t>Wallace Bronk</t>
  </si>
  <si>
    <t>Maynard Brunet</t>
  </si>
  <si>
    <t>Clora Buchholtz</t>
  </si>
  <si>
    <t>Brandie Buell</t>
  </si>
  <si>
    <t>Number</t>
  </si>
  <si>
    <t>Grade</t>
  </si>
  <si>
    <t>F</t>
  </si>
  <si>
    <t>D</t>
  </si>
  <si>
    <t>C</t>
  </si>
  <si>
    <t>B</t>
  </si>
  <si>
    <t>A</t>
  </si>
  <si>
    <t>Red Rock Mountain Tours</t>
  </si>
  <si>
    <t>BlazerFire</t>
  </si>
  <si>
    <t>Managec Group</t>
  </si>
  <si>
    <t>CrossCountry Airways</t>
  </si>
  <si>
    <t>The Grand</t>
  </si>
  <si>
    <t>Vanessa's Deli</t>
  </si>
  <si>
    <t>Imagenie</t>
  </si>
  <si>
    <t xml:space="preserve">WeekendBreak Airways </t>
  </si>
  <si>
    <t>Gleeson Associates</t>
  </si>
  <si>
    <t>Portage Airlines</t>
  </si>
  <si>
    <t>Sonical Electronics</t>
  </si>
  <si>
    <t>Poseidon Bank</t>
  </si>
  <si>
    <t>Callinsure</t>
  </si>
  <si>
    <t>Talk2uL8r</t>
  </si>
  <si>
    <t>Chaplan Home Stores</t>
  </si>
  <si>
    <t>Diallonics</t>
  </si>
  <si>
    <t>Sharp-End Tools</t>
  </si>
  <si>
    <t>Central-West Bank</t>
  </si>
  <si>
    <t>Brocadero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</si>
  <si>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</si>
  <si>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</si>
  <si>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</si>
  <si>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</si>
  <si>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</si>
  <si>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</si>
  <si>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</si>
  <si>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</si>
  <si>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</si>
  <si>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</si>
  <si>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</si>
  <si>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</si>
  <si>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</si>
  <si>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</si>
  <si>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</si>
  <si>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</si>
  <si>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</si>
  <si>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</si>
  <si>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</si>
  <si>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</si>
  <si>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</si>
  <si>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</si>
  <si>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</si>
  <si>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</si>
  <si>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</si>
  <si>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</si>
  <si>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</si>
  <si>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Customer</t>
  </si>
  <si>
    <t>2014 Sales</t>
  </si>
  <si>
    <t>by Rep and Product</t>
  </si>
  <si>
    <t>Tucana Roast</t>
  </si>
  <si>
    <t>Indus Tea</t>
  </si>
  <si>
    <t>Phoenix Roast</t>
  </si>
  <si>
    <t>Vela Herbal</t>
  </si>
  <si>
    <t>Product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</si>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</sst>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632523"/>
        <bgColor rgb="FF632523"/>
      </patternFill>
    </fill>
    <fill>
      <patternFill patternType="solid">
        <fgColor rgb="FFE6B8B7"/>
        <bgColor rgb="FFE6B8B7"/>
      </patternFill>
    </fill>
  </fills>
  <borders count="11">
    <border>
      <left/>
      <right/>
      <top/>
      <bottom/>
      <diagonal/>
    </border>
    <border>
      <left/>
      <right/>
      <top/>
      <bottom style="thin">
        <color rgb="FFC0504D"/>
      </bottom>
      <diagonal/>
    </border>
    <border>
      <left/>
      <right/>
      <top style="thin">
        <color rgb="FFF2DCDB"/>
      </top>
      <bottom style="thin">
        <color rgb="FFF2DCDB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632523"/>
      </top>
      <bottom style="thin">
        <color rgb="FFC0504D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164" fontId="5" fillId="3" borderId="2" xfId="0" applyNumberFormat="1" applyFont="1" applyFill="1" applyBorder="1"/>
    <xf numFmtId="0" fontId="4" fillId="2" borderId="1" xfId="0" applyFont="1" applyFill="1" applyBorder="1"/>
    <xf numFmtId="164" fontId="4" fillId="2" borderId="1" xfId="1" applyNumberFormat="1" applyFont="1" applyFill="1" applyBorder="1"/>
    <xf numFmtId="164" fontId="4" fillId="2" borderId="1" xfId="0" applyNumberFormat="1" applyFont="1" applyFill="1" applyBorder="1" applyAlignment="1">
      <alignment horizontal="center"/>
    </xf>
    <xf numFmtId="9" fontId="5" fillId="3" borderId="2" xfId="2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9" fontId="5" fillId="3" borderId="2" xfId="2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5" fillId="3" borderId="2" xfId="1" applyNumberFormat="1" applyFont="1" applyFill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5"/>
  <sheetViews>
    <sheetView topLeftCell="A4" workbookViewId="0">
      <selection activeCell="B4" sqref="B4"/>
    </sheetView>
  </sheetViews>
  <sheetFormatPr defaultRowHeight="15" x14ac:dyDescent="0.25"/>
  <cols>
    <col min="1" max="1" width="28.85546875" bestFit="1" customWidth="1"/>
    <col min="2" max="2" width="10.5703125" bestFit="1" customWidth="1"/>
  </cols>
  <sheetData>
    <row r="3" spans="1:2" x14ac:dyDescent="0.25">
      <c r="A3" s="12" t="s">
        <v>106</v>
      </c>
      <c r="B3" s="12" t="s">
        <v>1</v>
      </c>
    </row>
    <row r="4" spans="1:2" x14ac:dyDescent="0.25">
      <c r="A4" t="s">
        <v>61</v>
      </c>
      <c r="B4" t="str">
        <f>VLOOKUP(A4,A10:B55,2,FALSE)</f>
        <v>Daniels</v>
      </c>
    </row>
    <row r="9" spans="1:2" x14ac:dyDescent="0.25">
      <c r="A9" s="12" t="s">
        <v>106</v>
      </c>
      <c r="B9" s="12" t="s">
        <v>1</v>
      </c>
    </row>
    <row r="10" spans="1:2" x14ac:dyDescent="0.25">
      <c r="A10" t="s">
        <v>60</v>
      </c>
      <c r="B10" t="s">
        <v>7</v>
      </c>
    </row>
    <row r="11" spans="1:2" x14ac:dyDescent="0.25">
      <c r="A11" t="s">
        <v>61</v>
      </c>
      <c r="B11" t="s">
        <v>5</v>
      </c>
    </row>
    <row r="12" spans="1:2" x14ac:dyDescent="0.25">
      <c r="A12" t="s">
        <v>62</v>
      </c>
      <c r="B12" t="s">
        <v>8</v>
      </c>
    </row>
    <row r="13" spans="1:2" x14ac:dyDescent="0.25">
      <c r="A13" t="s">
        <v>63</v>
      </c>
      <c r="B13" t="s">
        <v>5</v>
      </c>
    </row>
    <row r="14" spans="1:2" x14ac:dyDescent="0.25">
      <c r="A14" t="s">
        <v>64</v>
      </c>
      <c r="B14" t="s">
        <v>4</v>
      </c>
    </row>
    <row r="15" spans="1:2" x14ac:dyDescent="0.25">
      <c r="A15" t="s">
        <v>65</v>
      </c>
      <c r="B15" t="s">
        <v>12</v>
      </c>
    </row>
    <row r="16" spans="1:2" x14ac:dyDescent="0.25">
      <c r="A16" t="s">
        <v>66</v>
      </c>
      <c r="B16" t="s">
        <v>6</v>
      </c>
    </row>
    <row r="17" spans="1:2" x14ac:dyDescent="0.25">
      <c r="A17" t="s">
        <v>67</v>
      </c>
      <c r="B17" t="s">
        <v>11</v>
      </c>
    </row>
    <row r="18" spans="1:2" x14ac:dyDescent="0.25">
      <c r="A18" t="s">
        <v>68</v>
      </c>
      <c r="B18" t="s">
        <v>7</v>
      </c>
    </row>
    <row r="19" spans="1:2" x14ac:dyDescent="0.25">
      <c r="A19" t="s">
        <v>69</v>
      </c>
      <c r="B19" t="s">
        <v>8</v>
      </c>
    </row>
    <row r="20" spans="1:2" x14ac:dyDescent="0.25">
      <c r="A20" t="s">
        <v>70</v>
      </c>
      <c r="B20" t="s">
        <v>12</v>
      </c>
    </row>
    <row r="21" spans="1:2" x14ac:dyDescent="0.25">
      <c r="A21" t="s">
        <v>71</v>
      </c>
      <c r="B21" t="s">
        <v>12</v>
      </c>
    </row>
    <row r="22" spans="1:2" x14ac:dyDescent="0.25">
      <c r="A22" t="s">
        <v>72</v>
      </c>
      <c r="B22" t="s">
        <v>10</v>
      </c>
    </row>
    <row r="23" spans="1:2" x14ac:dyDescent="0.25">
      <c r="A23" t="s">
        <v>73</v>
      </c>
      <c r="B23" t="s">
        <v>12</v>
      </c>
    </row>
    <row r="24" spans="1:2" x14ac:dyDescent="0.25">
      <c r="A24" t="s">
        <v>74</v>
      </c>
      <c r="B24" t="s">
        <v>8</v>
      </c>
    </row>
    <row r="25" spans="1:2" x14ac:dyDescent="0.25">
      <c r="A25" t="s">
        <v>75</v>
      </c>
      <c r="B25" t="s">
        <v>12</v>
      </c>
    </row>
    <row r="26" spans="1:2" x14ac:dyDescent="0.25">
      <c r="A26" t="s">
        <v>76</v>
      </c>
      <c r="B26" t="s">
        <v>8</v>
      </c>
    </row>
    <row r="27" spans="1:2" x14ac:dyDescent="0.25">
      <c r="A27" t="s">
        <v>77</v>
      </c>
      <c r="B27" t="s">
        <v>12</v>
      </c>
    </row>
    <row r="28" spans="1:2" x14ac:dyDescent="0.25">
      <c r="A28" t="s">
        <v>78</v>
      </c>
      <c r="B28" t="s">
        <v>13</v>
      </c>
    </row>
    <row r="29" spans="1:2" x14ac:dyDescent="0.25">
      <c r="A29" t="s">
        <v>79</v>
      </c>
      <c r="B29" t="s">
        <v>10</v>
      </c>
    </row>
    <row r="30" spans="1:2" x14ac:dyDescent="0.25">
      <c r="A30" t="s">
        <v>80</v>
      </c>
      <c r="B30" t="s">
        <v>13</v>
      </c>
    </row>
    <row r="31" spans="1:2" x14ac:dyDescent="0.25">
      <c r="A31" t="s">
        <v>81</v>
      </c>
      <c r="B31" t="s">
        <v>6</v>
      </c>
    </row>
    <row r="32" spans="1:2" x14ac:dyDescent="0.25">
      <c r="A32" t="s">
        <v>82</v>
      </c>
      <c r="B32" t="s">
        <v>7</v>
      </c>
    </row>
    <row r="33" spans="1:2" x14ac:dyDescent="0.25">
      <c r="A33" t="s">
        <v>83</v>
      </c>
      <c r="B33" t="s">
        <v>10</v>
      </c>
    </row>
    <row r="34" spans="1:2" x14ac:dyDescent="0.25">
      <c r="A34" t="s">
        <v>84</v>
      </c>
      <c r="B34" t="s">
        <v>5</v>
      </c>
    </row>
    <row r="35" spans="1:2" x14ac:dyDescent="0.25">
      <c r="A35" t="s">
        <v>85</v>
      </c>
      <c r="B35" t="s">
        <v>9</v>
      </c>
    </row>
    <row r="36" spans="1:2" x14ac:dyDescent="0.25">
      <c r="A36" t="s">
        <v>86</v>
      </c>
      <c r="B36" t="s">
        <v>9</v>
      </c>
    </row>
    <row r="37" spans="1:2" x14ac:dyDescent="0.25">
      <c r="A37" t="s">
        <v>87</v>
      </c>
      <c r="B37" t="s">
        <v>11</v>
      </c>
    </row>
    <row r="38" spans="1:2" x14ac:dyDescent="0.25">
      <c r="A38" t="s">
        <v>88</v>
      </c>
      <c r="B38" t="s">
        <v>8</v>
      </c>
    </row>
    <row r="39" spans="1:2" x14ac:dyDescent="0.25">
      <c r="A39" t="s">
        <v>89</v>
      </c>
      <c r="B39" t="s">
        <v>9</v>
      </c>
    </row>
    <row r="40" spans="1:2" x14ac:dyDescent="0.25">
      <c r="A40" t="s">
        <v>90</v>
      </c>
      <c r="B40" t="s">
        <v>9</v>
      </c>
    </row>
    <row r="41" spans="1:2" x14ac:dyDescent="0.25">
      <c r="A41" t="s">
        <v>91</v>
      </c>
      <c r="B41" t="s">
        <v>6</v>
      </c>
    </row>
    <row r="42" spans="1:2" x14ac:dyDescent="0.25">
      <c r="A42" t="s">
        <v>92</v>
      </c>
      <c r="B42" t="s">
        <v>7</v>
      </c>
    </row>
    <row r="43" spans="1:2" x14ac:dyDescent="0.25">
      <c r="A43" t="s">
        <v>93</v>
      </c>
      <c r="B43" t="s">
        <v>13</v>
      </c>
    </row>
    <row r="44" spans="1:2" x14ac:dyDescent="0.25">
      <c r="A44" t="s">
        <v>94</v>
      </c>
      <c r="B44" t="s">
        <v>13</v>
      </c>
    </row>
    <row r="45" spans="1:2" x14ac:dyDescent="0.25">
      <c r="A45" t="s">
        <v>95</v>
      </c>
      <c r="B45" t="s">
        <v>13</v>
      </c>
    </row>
    <row r="46" spans="1:2" x14ac:dyDescent="0.25">
      <c r="A46" t="s">
        <v>96</v>
      </c>
      <c r="B46" t="s">
        <v>9</v>
      </c>
    </row>
    <row r="47" spans="1:2" x14ac:dyDescent="0.25">
      <c r="A47" t="s">
        <v>97</v>
      </c>
      <c r="B47" t="s">
        <v>13</v>
      </c>
    </row>
    <row r="48" spans="1:2" x14ac:dyDescent="0.25">
      <c r="A48" t="s">
        <v>98</v>
      </c>
      <c r="B48" t="s">
        <v>11</v>
      </c>
    </row>
    <row r="49" spans="1:2" x14ac:dyDescent="0.25">
      <c r="A49" t="s">
        <v>99</v>
      </c>
      <c r="B49" t="s">
        <v>8</v>
      </c>
    </row>
    <row r="50" spans="1:2" x14ac:dyDescent="0.25">
      <c r="A50" t="s">
        <v>100</v>
      </c>
      <c r="B50" t="s">
        <v>8</v>
      </c>
    </row>
    <row r="51" spans="1:2" x14ac:dyDescent="0.25">
      <c r="A51" t="s">
        <v>101</v>
      </c>
      <c r="B51" t="s">
        <v>7</v>
      </c>
    </row>
    <row r="52" spans="1:2" x14ac:dyDescent="0.25">
      <c r="A52" t="s">
        <v>102</v>
      </c>
      <c r="B52" t="s">
        <v>12</v>
      </c>
    </row>
    <row r="53" spans="1:2" x14ac:dyDescent="0.25">
      <c r="A53" t="s">
        <v>103</v>
      </c>
      <c r="B53" t="s">
        <v>6</v>
      </c>
    </row>
    <row r="54" spans="1:2" x14ac:dyDescent="0.25">
      <c r="A54" t="s">
        <v>104</v>
      </c>
      <c r="B54" t="s">
        <v>11</v>
      </c>
    </row>
    <row r="55" spans="1:2" x14ac:dyDescent="0.25">
      <c r="A55" t="s">
        <v>105</v>
      </c>
      <c r="B55" t="s">
        <v>9</v>
      </c>
    </row>
  </sheetData>
  <dataValidations count="1">
    <dataValidation type="list" allowBlank="1" showInputMessage="1" showErrorMessage="1" sqref="A4">
      <formula1>$A$10:$A$55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E2" sqref="E2:F6"/>
    </sheetView>
  </sheetViews>
  <sheetFormatPr defaultRowHeight="15" x14ac:dyDescent="0.25"/>
  <cols>
    <col min="1" max="1" width="19.28515625" bestFit="1" customWidth="1"/>
  </cols>
  <sheetData>
    <row r="1" spans="1:6" x14ac:dyDescent="0.25">
      <c r="A1" s="12" t="s">
        <v>19</v>
      </c>
      <c r="B1" s="12" t="s">
        <v>20</v>
      </c>
      <c r="C1" s="12" t="s">
        <v>21</v>
      </c>
      <c r="E1" s="13" t="s">
        <v>53</v>
      </c>
      <c r="F1" s="14" t="s">
        <v>54</v>
      </c>
    </row>
    <row r="2" spans="1:6" x14ac:dyDescent="0.25">
      <c r="A2" t="s">
        <v>22</v>
      </c>
      <c r="B2">
        <v>83</v>
      </c>
      <c r="C2" t="str">
        <f t="shared" ref="C2:C32" si="0">VLOOKUP(B2,Grades,2,TRUE)</f>
        <v>B</v>
      </c>
      <c r="E2" s="15">
        <v>0</v>
      </c>
      <c r="F2" s="16" t="s">
        <v>55</v>
      </c>
    </row>
    <row r="3" spans="1:6" x14ac:dyDescent="0.25">
      <c r="A3" t="s">
        <v>23</v>
      </c>
      <c r="B3">
        <v>95</v>
      </c>
      <c r="C3" t="str">
        <f t="shared" si="0"/>
        <v>A</v>
      </c>
      <c r="E3" s="15">
        <v>65</v>
      </c>
      <c r="F3" s="16" t="s">
        <v>56</v>
      </c>
    </row>
    <row r="4" spans="1:6" x14ac:dyDescent="0.25">
      <c r="A4" t="s">
        <v>24</v>
      </c>
      <c r="B4">
        <v>59</v>
      </c>
      <c r="C4" t="str">
        <f t="shared" si="0"/>
        <v>F</v>
      </c>
      <c r="E4" s="15">
        <v>73</v>
      </c>
      <c r="F4" s="16" t="s">
        <v>57</v>
      </c>
    </row>
    <row r="5" spans="1:6" x14ac:dyDescent="0.25">
      <c r="A5" t="s">
        <v>25</v>
      </c>
      <c r="B5">
        <v>63</v>
      </c>
      <c r="C5" t="str">
        <f t="shared" si="0"/>
        <v>F</v>
      </c>
      <c r="E5" s="15">
        <v>82</v>
      </c>
      <c r="F5" s="16" t="s">
        <v>58</v>
      </c>
    </row>
    <row r="6" spans="1:6" x14ac:dyDescent="0.25">
      <c r="A6" t="s">
        <v>26</v>
      </c>
      <c r="B6">
        <v>61</v>
      </c>
      <c r="C6" t="str">
        <f t="shared" si="0"/>
        <v>F</v>
      </c>
      <c r="E6" s="17">
        <v>92</v>
      </c>
      <c r="F6" s="18" t="s">
        <v>59</v>
      </c>
    </row>
    <row r="7" spans="1:6" x14ac:dyDescent="0.25">
      <c r="A7" t="s">
        <v>27</v>
      </c>
      <c r="B7">
        <v>62</v>
      </c>
      <c r="C7" t="str">
        <f t="shared" si="0"/>
        <v>F</v>
      </c>
    </row>
    <row r="8" spans="1:6" x14ac:dyDescent="0.25">
      <c r="A8" t="s">
        <v>28</v>
      </c>
      <c r="B8">
        <v>88</v>
      </c>
      <c r="C8" t="str">
        <f t="shared" si="0"/>
        <v>B</v>
      </c>
    </row>
    <row r="9" spans="1:6" x14ac:dyDescent="0.25">
      <c r="A9" t="s">
        <v>29</v>
      </c>
      <c r="B9">
        <v>87</v>
      </c>
      <c r="C9" t="str">
        <f t="shared" si="0"/>
        <v>B</v>
      </c>
    </row>
    <row r="10" spans="1:6" x14ac:dyDescent="0.25">
      <c r="A10" t="s">
        <v>30</v>
      </c>
      <c r="B10">
        <v>64</v>
      </c>
      <c r="C10" t="str">
        <f t="shared" si="0"/>
        <v>F</v>
      </c>
    </row>
    <row r="11" spans="1:6" x14ac:dyDescent="0.25">
      <c r="A11" t="s">
        <v>31</v>
      </c>
      <c r="B11">
        <v>66</v>
      </c>
      <c r="C11" t="str">
        <f t="shared" si="0"/>
        <v>D</v>
      </c>
    </row>
    <row r="12" spans="1:6" x14ac:dyDescent="0.25">
      <c r="A12" t="s">
        <v>32</v>
      </c>
      <c r="B12">
        <v>97</v>
      </c>
      <c r="C12" t="str">
        <f t="shared" si="0"/>
        <v>A</v>
      </c>
    </row>
    <row r="13" spans="1:6" x14ac:dyDescent="0.25">
      <c r="A13" t="s">
        <v>33</v>
      </c>
      <c r="B13">
        <v>96</v>
      </c>
      <c r="C13" t="str">
        <f t="shared" si="0"/>
        <v>A</v>
      </c>
    </row>
    <row r="14" spans="1:6" x14ac:dyDescent="0.25">
      <c r="A14" t="s">
        <v>34</v>
      </c>
      <c r="B14">
        <v>63</v>
      </c>
      <c r="C14" t="str">
        <f t="shared" si="0"/>
        <v>F</v>
      </c>
    </row>
    <row r="15" spans="1:6" x14ac:dyDescent="0.25">
      <c r="A15" t="s">
        <v>35</v>
      </c>
      <c r="B15">
        <v>59</v>
      </c>
      <c r="C15" t="str">
        <f t="shared" si="0"/>
        <v>F</v>
      </c>
    </row>
    <row r="16" spans="1:6" x14ac:dyDescent="0.25">
      <c r="A16" t="s">
        <v>36</v>
      </c>
      <c r="B16">
        <v>73</v>
      </c>
      <c r="C16" t="str">
        <f t="shared" si="0"/>
        <v>C</v>
      </c>
    </row>
    <row r="17" spans="1:3" x14ac:dyDescent="0.25">
      <c r="A17" t="s">
        <v>37</v>
      </c>
      <c r="B17">
        <v>77</v>
      </c>
      <c r="C17" t="str">
        <f t="shared" si="0"/>
        <v>C</v>
      </c>
    </row>
    <row r="18" spans="1:3" x14ac:dyDescent="0.25">
      <c r="A18" t="s">
        <v>38</v>
      </c>
      <c r="B18">
        <v>75</v>
      </c>
      <c r="C18" t="str">
        <f t="shared" si="0"/>
        <v>C</v>
      </c>
    </row>
    <row r="19" spans="1:3" x14ac:dyDescent="0.25">
      <c r="A19" t="s">
        <v>39</v>
      </c>
      <c r="B19">
        <v>72</v>
      </c>
      <c r="C19" t="str">
        <f t="shared" si="0"/>
        <v>D</v>
      </c>
    </row>
    <row r="20" spans="1:3" x14ac:dyDescent="0.25">
      <c r="A20" t="s">
        <v>40</v>
      </c>
      <c r="B20">
        <v>95</v>
      </c>
      <c r="C20" t="str">
        <f t="shared" si="0"/>
        <v>A</v>
      </c>
    </row>
    <row r="21" spans="1:3" x14ac:dyDescent="0.25">
      <c r="A21" t="s">
        <v>41</v>
      </c>
      <c r="B21">
        <v>87</v>
      </c>
      <c r="C21" t="str">
        <f t="shared" si="0"/>
        <v>B</v>
      </c>
    </row>
    <row r="22" spans="1:3" x14ac:dyDescent="0.25">
      <c r="A22" t="s">
        <v>42</v>
      </c>
      <c r="B22">
        <v>82</v>
      </c>
      <c r="C22" t="str">
        <f t="shared" si="0"/>
        <v>B</v>
      </c>
    </row>
    <row r="23" spans="1:3" x14ac:dyDescent="0.25">
      <c r="A23" t="s">
        <v>43</v>
      </c>
      <c r="B23">
        <v>77</v>
      </c>
      <c r="C23" t="str">
        <f t="shared" si="0"/>
        <v>C</v>
      </c>
    </row>
    <row r="24" spans="1:3" x14ac:dyDescent="0.25">
      <c r="A24" t="s">
        <v>44</v>
      </c>
      <c r="B24">
        <v>91</v>
      </c>
      <c r="C24" t="str">
        <f t="shared" si="0"/>
        <v>B</v>
      </c>
    </row>
    <row r="25" spans="1:3" x14ac:dyDescent="0.25">
      <c r="A25" t="s">
        <v>45</v>
      </c>
      <c r="B25">
        <v>59</v>
      </c>
      <c r="C25" t="str">
        <f t="shared" si="0"/>
        <v>F</v>
      </c>
    </row>
    <row r="26" spans="1:3" x14ac:dyDescent="0.25">
      <c r="A26" t="s">
        <v>46</v>
      </c>
      <c r="B26">
        <v>90</v>
      </c>
      <c r="C26" t="str">
        <f t="shared" si="0"/>
        <v>B</v>
      </c>
    </row>
    <row r="27" spans="1:3" x14ac:dyDescent="0.25">
      <c r="A27" t="s">
        <v>47</v>
      </c>
      <c r="B27">
        <v>85</v>
      </c>
      <c r="C27" t="str">
        <f t="shared" si="0"/>
        <v>B</v>
      </c>
    </row>
    <row r="28" spans="1:3" x14ac:dyDescent="0.25">
      <c r="A28" t="s">
        <v>48</v>
      </c>
      <c r="B28">
        <v>58</v>
      </c>
      <c r="C28" t="str">
        <f t="shared" si="0"/>
        <v>F</v>
      </c>
    </row>
    <row r="29" spans="1:3" x14ac:dyDescent="0.25">
      <c r="A29" t="s">
        <v>49</v>
      </c>
      <c r="B29">
        <v>83</v>
      </c>
      <c r="C29" t="str">
        <f t="shared" si="0"/>
        <v>B</v>
      </c>
    </row>
    <row r="30" spans="1:3" x14ac:dyDescent="0.25">
      <c r="A30" t="s">
        <v>50</v>
      </c>
      <c r="B30">
        <v>85</v>
      </c>
      <c r="C30" t="str">
        <f t="shared" si="0"/>
        <v>B</v>
      </c>
    </row>
    <row r="31" spans="1:3" x14ac:dyDescent="0.25">
      <c r="A31" t="s">
        <v>51</v>
      </c>
      <c r="B31">
        <v>89</v>
      </c>
      <c r="C31" t="str">
        <f t="shared" si="0"/>
        <v>B</v>
      </c>
    </row>
    <row r="32" spans="1:3" x14ac:dyDescent="0.25">
      <c r="A32" t="s">
        <v>52</v>
      </c>
      <c r="B32">
        <v>78</v>
      </c>
      <c r="C32" t="str">
        <f t="shared" si="0"/>
        <v>C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20"/>
  <sheetViews>
    <sheetView topLeftCell="A16" workbookViewId="0">
      <selection activeCell="H14" sqref="H14"/>
    </sheetView>
  </sheetViews>
  <sheetFormatPr defaultRowHeight="15" x14ac:dyDescent="0.25"/>
  <cols>
    <col min="1" max="1" width="10.85546875" bestFit="1" customWidth="1"/>
    <col min="2" max="2" width="16.28515625" bestFit="1" customWidth="1"/>
    <col min="3" max="3" width="10" bestFit="1" customWidth="1"/>
    <col min="4" max="4" width="8.5703125" customWidth="1"/>
    <col min="5" max="6" width="10.28515625" customWidth="1"/>
  </cols>
  <sheetData>
    <row r="6" spans="1:13" ht="23.25" x14ac:dyDescent="0.35">
      <c r="A6" s="1" t="s">
        <v>0</v>
      </c>
    </row>
    <row r="7" spans="1:13" x14ac:dyDescent="0.25">
      <c r="A7" s="2">
        <v>2014</v>
      </c>
    </row>
    <row r="9" spans="1:13" x14ac:dyDescent="0.25">
      <c r="A9" s="3" t="s">
        <v>1</v>
      </c>
      <c r="B9" s="3" t="s">
        <v>2</v>
      </c>
      <c r="C9" s="3" t="s">
        <v>3</v>
      </c>
      <c r="D9" s="3" t="s">
        <v>15</v>
      </c>
      <c r="E9" s="3" t="s">
        <v>17</v>
      </c>
      <c r="F9" s="3" t="s">
        <v>18</v>
      </c>
      <c r="I9" s="10" t="s">
        <v>1</v>
      </c>
      <c r="J9" s="10" t="s">
        <v>14</v>
      </c>
      <c r="L9" s="21" t="s">
        <v>16</v>
      </c>
      <c r="M9" s="21"/>
    </row>
    <row r="10" spans="1:13" x14ac:dyDescent="0.25">
      <c r="A10" s="4" t="s">
        <v>4</v>
      </c>
      <c r="B10" s="5">
        <v>3045.6</v>
      </c>
      <c r="C10" s="5">
        <v>4000</v>
      </c>
      <c r="D10" s="9">
        <f t="shared" ref="D10:D19" si="0">B10/C10</f>
        <v>0.76139999999999997</v>
      </c>
      <c r="E10" s="11">
        <f>VLOOKUP(D10,QuotaComm,2,1)</f>
        <v>0</v>
      </c>
      <c r="F10" s="5">
        <f t="shared" ref="F10:F19" si="1">B10*E10</f>
        <v>0</v>
      </c>
      <c r="I10" s="4" t="s">
        <v>5</v>
      </c>
      <c r="J10" s="19">
        <f>VLOOKUP(I10,RepSales,2,FALSE)</f>
        <v>9207.0000000000018</v>
      </c>
      <c r="L10" s="9">
        <v>0</v>
      </c>
      <c r="M10" s="9">
        <v>0</v>
      </c>
    </row>
    <row r="11" spans="1:13" x14ac:dyDescent="0.25">
      <c r="A11" s="4" t="s">
        <v>5</v>
      </c>
      <c r="B11" s="5">
        <v>9207.0000000000018</v>
      </c>
      <c r="C11" s="5">
        <v>8500</v>
      </c>
      <c r="D11" s="9">
        <f t="shared" si="0"/>
        <v>1.0831764705882354</v>
      </c>
      <c r="E11" s="11">
        <f>VLOOKUP(D11,QuotaComm,2,1)</f>
        <v>0.04</v>
      </c>
      <c r="F11" s="5">
        <f t="shared" si="1"/>
        <v>368.28000000000009</v>
      </c>
      <c r="L11" s="9">
        <v>1</v>
      </c>
      <c r="M11" s="9">
        <v>0.04</v>
      </c>
    </row>
    <row r="12" spans="1:13" x14ac:dyDescent="0.25">
      <c r="A12" s="4" t="s">
        <v>6</v>
      </c>
      <c r="B12" s="5">
        <v>12538.800000000003</v>
      </c>
      <c r="C12" s="5">
        <v>12000</v>
      </c>
      <c r="D12" s="9">
        <f t="shared" si="0"/>
        <v>1.0449000000000002</v>
      </c>
      <c r="E12" s="11">
        <f>VLOOKUP(D12,QuotaComm,2,1)</f>
        <v>0.04</v>
      </c>
      <c r="F12" s="5">
        <f t="shared" si="1"/>
        <v>501.55200000000013</v>
      </c>
      <c r="L12" s="9">
        <v>1.1000000000000001</v>
      </c>
      <c r="M12" s="9">
        <v>0.05</v>
      </c>
    </row>
    <row r="13" spans="1:13" x14ac:dyDescent="0.25">
      <c r="A13" s="4" t="s">
        <v>7</v>
      </c>
      <c r="B13" s="5">
        <v>15599.699999999995</v>
      </c>
      <c r="C13" s="5">
        <v>13000</v>
      </c>
      <c r="D13" s="9">
        <f t="shared" si="0"/>
        <v>1.1999769230769226</v>
      </c>
      <c r="E13" s="11">
        <f>VLOOKUP(D13,QuotaComm,2,1)</f>
        <v>0.05</v>
      </c>
      <c r="F13" s="5">
        <f t="shared" si="1"/>
        <v>779.98499999999979</v>
      </c>
      <c r="L13" s="9">
        <v>1.2</v>
      </c>
      <c r="M13" s="9">
        <v>0.06</v>
      </c>
    </row>
    <row r="14" spans="1:13" x14ac:dyDescent="0.25">
      <c r="A14" s="4" t="s">
        <v>8</v>
      </c>
      <c r="B14" s="5">
        <v>23391.899999999983</v>
      </c>
      <c r="C14" s="5">
        <v>22000</v>
      </c>
      <c r="D14" s="9">
        <f t="shared" si="0"/>
        <v>1.0632681818181811</v>
      </c>
      <c r="E14" s="11">
        <f>VLOOKUP(D14,QuotaComm,2,1)</f>
        <v>0.04</v>
      </c>
      <c r="F14" s="5">
        <f t="shared" si="1"/>
        <v>935.67599999999936</v>
      </c>
    </row>
    <row r="15" spans="1:13" x14ac:dyDescent="0.25">
      <c r="A15" s="4" t="s">
        <v>9</v>
      </c>
      <c r="B15" s="5">
        <v>20067.299999999996</v>
      </c>
      <c r="C15" s="5">
        <v>22000</v>
      </c>
      <c r="D15" s="9">
        <f t="shared" si="0"/>
        <v>0.91214999999999979</v>
      </c>
      <c r="E15" s="11">
        <f>VLOOKUP(D15,QuotaComm,2,1)</f>
        <v>0</v>
      </c>
      <c r="F15" s="5">
        <f t="shared" si="1"/>
        <v>0</v>
      </c>
    </row>
    <row r="16" spans="1:13" x14ac:dyDescent="0.25">
      <c r="A16" s="4" t="s">
        <v>10</v>
      </c>
      <c r="B16" s="5">
        <v>7112.7</v>
      </c>
      <c r="C16" s="5">
        <v>6500</v>
      </c>
      <c r="D16" s="9">
        <f t="shared" si="0"/>
        <v>1.0942615384615384</v>
      </c>
      <c r="E16" s="11">
        <f>VLOOKUP(D16,QuotaComm,2,1)</f>
        <v>0.04</v>
      </c>
      <c r="F16" s="5">
        <f t="shared" si="1"/>
        <v>284.50799999999998</v>
      </c>
    </row>
    <row r="17" spans="1:6" x14ac:dyDescent="0.25">
      <c r="A17" s="4" t="s">
        <v>11</v>
      </c>
      <c r="B17" s="5">
        <v>12905.100000000002</v>
      </c>
      <c r="C17" s="5">
        <v>10000</v>
      </c>
      <c r="D17" s="9">
        <f t="shared" si="0"/>
        <v>1.2905100000000003</v>
      </c>
      <c r="E17" s="11">
        <f>VLOOKUP(D17,QuotaComm,2,1)</f>
        <v>0.06</v>
      </c>
      <c r="F17" s="5">
        <f t="shared" si="1"/>
        <v>774.30600000000015</v>
      </c>
    </row>
    <row r="18" spans="1:6" x14ac:dyDescent="0.25">
      <c r="A18" s="4" t="s">
        <v>12</v>
      </c>
      <c r="B18" s="5">
        <v>19240.19999999999</v>
      </c>
      <c r="C18" s="5">
        <v>20000</v>
      </c>
      <c r="D18" s="9">
        <f t="shared" si="0"/>
        <v>0.96200999999999948</v>
      </c>
      <c r="E18" s="11">
        <f>VLOOKUP(D18,QuotaComm,2,1)</f>
        <v>0</v>
      </c>
      <c r="F18" s="5">
        <f t="shared" si="1"/>
        <v>0</v>
      </c>
    </row>
    <row r="19" spans="1:6" x14ac:dyDescent="0.25">
      <c r="A19" s="4" t="s">
        <v>13</v>
      </c>
      <c r="B19" s="5">
        <v>16846.2</v>
      </c>
      <c r="C19" s="5">
        <v>18000</v>
      </c>
      <c r="D19" s="9">
        <f t="shared" si="0"/>
        <v>0.93590000000000007</v>
      </c>
      <c r="E19" s="11">
        <f>VLOOKUP(D19,QuotaComm,2,1)</f>
        <v>0</v>
      </c>
      <c r="F19" s="5">
        <f t="shared" si="1"/>
        <v>0</v>
      </c>
    </row>
    <row r="20" spans="1:6" x14ac:dyDescent="0.25">
      <c r="A20" s="6" t="s">
        <v>14</v>
      </c>
      <c r="B20" s="7">
        <f>SUM(B10:B19)</f>
        <v>139954.5</v>
      </c>
      <c r="C20" s="8"/>
      <c r="D20" s="3"/>
      <c r="E20" s="3"/>
      <c r="F20" s="10"/>
    </row>
  </sheetData>
  <mergeCells count="1">
    <mergeCell ref="L9:M9"/>
  </mergeCells>
  <dataValidations count="1">
    <dataValidation type="list" allowBlank="1" showInputMessage="1" showErrorMessage="1" sqref="I10">
      <formula1>$A$10:$A$19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20"/>
  <sheetViews>
    <sheetView tabSelected="1" topLeftCell="A7" workbookViewId="0">
      <selection activeCell="I16" sqref="I16"/>
    </sheetView>
  </sheetViews>
  <sheetFormatPr defaultRowHeight="15" x14ac:dyDescent="0.25"/>
  <cols>
    <col min="1" max="1" width="10.85546875" bestFit="1" customWidth="1"/>
    <col min="2" max="2" width="12.42578125" bestFit="1" customWidth="1"/>
    <col min="3" max="3" width="12.7109375" customWidth="1"/>
    <col min="4" max="4" width="13.7109375" bestFit="1" customWidth="1"/>
    <col min="5" max="5" width="11.28515625" bestFit="1" customWidth="1"/>
    <col min="8" max="8" width="14.140625" customWidth="1"/>
    <col min="9" max="9" width="14.85546875" customWidth="1"/>
  </cols>
  <sheetData>
    <row r="6" spans="1:9" ht="23.25" x14ac:dyDescent="0.35">
      <c r="A6" s="1" t="s">
        <v>107</v>
      </c>
    </row>
    <row r="7" spans="1:9" x14ac:dyDescent="0.25">
      <c r="A7" s="2" t="s">
        <v>108</v>
      </c>
    </row>
    <row r="10" spans="1:9" x14ac:dyDescent="0.25">
      <c r="A10" s="20" t="s">
        <v>1</v>
      </c>
      <c r="B10" s="20" t="s">
        <v>109</v>
      </c>
      <c r="C10" s="20" t="s">
        <v>110</v>
      </c>
      <c r="D10" s="20" t="s">
        <v>111</v>
      </c>
      <c r="E10" s="20" t="s">
        <v>112</v>
      </c>
      <c r="G10" s="20" t="s">
        <v>1</v>
      </c>
      <c r="H10" s="20" t="s">
        <v>113</v>
      </c>
      <c r="I10" s="20" t="s">
        <v>114</v>
      </c>
    </row>
    <row r="11" spans="1:9" x14ac:dyDescent="0.25">
      <c r="A11" s="4" t="s">
        <v>4</v>
      </c>
      <c r="B11" s="5">
        <v>275.39999999999998</v>
      </c>
      <c r="C11" s="5">
        <v>680.39999999999986</v>
      </c>
      <c r="D11" s="5">
        <v>939.59999999999991</v>
      </c>
      <c r="E11" s="5">
        <v>1150.1999999999998</v>
      </c>
      <c r="G11" s="4" t="s">
        <v>9</v>
      </c>
      <c r="H11" s="4" t="s">
        <v>111</v>
      </c>
      <c r="I11" s="5">
        <f>INDEX($B$11:$E$20,MATCH(G11,$A$11:$A$20,0),MATCH(H11,$B$10:$E$10,0))</f>
        <v>4645.8</v>
      </c>
    </row>
    <row r="12" spans="1:9" x14ac:dyDescent="0.25">
      <c r="A12" s="4" t="s">
        <v>5</v>
      </c>
      <c r="B12" s="5">
        <v>1595.7</v>
      </c>
      <c r="C12" s="5">
        <v>2914.1999999999989</v>
      </c>
      <c r="D12" s="5">
        <v>2163.5999999999995</v>
      </c>
      <c r="E12" s="5">
        <v>2533.5</v>
      </c>
    </row>
    <row r="13" spans="1:9" x14ac:dyDescent="0.25">
      <c r="A13" s="4" t="s">
        <v>6</v>
      </c>
      <c r="B13" s="5">
        <v>3938.3999999999996</v>
      </c>
      <c r="C13" s="5">
        <v>2623.5</v>
      </c>
      <c r="D13" s="5">
        <v>2770.1999999999994</v>
      </c>
      <c r="E13" s="5">
        <v>3206.7</v>
      </c>
    </row>
    <row r="14" spans="1:9" x14ac:dyDescent="0.25">
      <c r="A14" s="4" t="s">
        <v>7</v>
      </c>
      <c r="B14" s="5">
        <v>3324.6</v>
      </c>
      <c r="C14" s="5">
        <v>2852.1</v>
      </c>
      <c r="D14" s="5">
        <v>3851.1</v>
      </c>
      <c r="E14" s="5">
        <v>5571.9000000000005</v>
      </c>
    </row>
    <row r="15" spans="1:9" x14ac:dyDescent="0.25">
      <c r="A15" s="4" t="s">
        <v>8</v>
      </c>
      <c r="B15" s="5">
        <v>5071.5</v>
      </c>
      <c r="C15" s="5">
        <v>6271.2000000000016</v>
      </c>
      <c r="D15" s="5">
        <v>5890.5000000000009</v>
      </c>
      <c r="E15" s="5">
        <v>6158.7000000000016</v>
      </c>
    </row>
    <row r="16" spans="1:9" x14ac:dyDescent="0.25">
      <c r="A16" s="4" t="s">
        <v>9</v>
      </c>
      <c r="B16" s="5">
        <v>3618.0000000000005</v>
      </c>
      <c r="C16" s="5">
        <v>4826.7</v>
      </c>
      <c r="D16" s="5">
        <v>4645.8</v>
      </c>
      <c r="E16" s="5">
        <v>6976.8000000000011</v>
      </c>
    </row>
    <row r="17" spans="1:5" x14ac:dyDescent="0.25">
      <c r="A17" s="4" t="s">
        <v>10</v>
      </c>
      <c r="B17" s="5">
        <v>1843.2</v>
      </c>
      <c r="C17" s="5">
        <v>1399.5</v>
      </c>
      <c r="D17" s="5">
        <v>1585.8000000000002</v>
      </c>
      <c r="E17" s="5">
        <v>2284.1999999999998</v>
      </c>
    </row>
    <row r="18" spans="1:5" x14ac:dyDescent="0.25">
      <c r="A18" s="4" t="s">
        <v>11</v>
      </c>
      <c r="B18" s="5">
        <v>4054.4999999999991</v>
      </c>
      <c r="C18" s="5">
        <v>2261.6999999999998</v>
      </c>
      <c r="D18" s="5">
        <v>3958.2</v>
      </c>
      <c r="E18" s="5">
        <v>2630.7</v>
      </c>
    </row>
    <row r="19" spans="1:5" x14ac:dyDescent="0.25">
      <c r="A19" s="4" t="s">
        <v>12</v>
      </c>
      <c r="B19" s="5">
        <v>4765.5</v>
      </c>
      <c r="C19" s="5">
        <v>4755.6000000000004</v>
      </c>
      <c r="D19" s="5">
        <v>4764.6000000000004</v>
      </c>
      <c r="E19" s="5">
        <v>4954.4999999999991</v>
      </c>
    </row>
    <row r="20" spans="1:5" x14ac:dyDescent="0.25">
      <c r="A20" s="4" t="s">
        <v>13</v>
      </c>
      <c r="B20" s="5">
        <v>4488.2999999999993</v>
      </c>
      <c r="C20" s="5">
        <v>4164.3</v>
      </c>
      <c r="D20" s="5">
        <v>3832.1999999999989</v>
      </c>
      <c r="E20" s="5">
        <v>4361.4000000000015</v>
      </c>
    </row>
  </sheetData>
  <dataValidations count="2">
    <dataValidation type="list" allowBlank="1" showInputMessage="1" showErrorMessage="1" sqref="H11">
      <formula1>$B$10:$E$10</formula1>
    </dataValidation>
    <dataValidation type="list" allowBlank="1" showInputMessage="1" showErrorMessage="1" sqref="G11">
      <formula1>$A$11:$A$20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Customers</vt:lpstr>
      <vt:lpstr>Grades</vt:lpstr>
      <vt:lpstr>Reps</vt:lpstr>
      <vt:lpstr>Index-Match</vt:lpstr>
      <vt:lpstr>Grades</vt:lpstr>
      <vt:lpstr>QuotaComm</vt:lpstr>
      <vt:lpstr>RepSales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2015-10-05T19:15:31Z</dcterms:created>
  <dcterms:modified xsi:type="dcterms:W3CDTF">2016-01-22T04:19:15Z</dcterms:modified>
</cp:coreProperties>
</file>